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45" yWindow="825" windowWidth="15945" windowHeight="11760" tabRatio="698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<sst xmlns="http://schemas.openxmlformats.org/spreadsheetml/2006/main" count="728" uniqueCount="64">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</sst>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E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91" sqref="AG9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67" sqref="R6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99480.4</v>
      </c>
      <c r="AH9" s="41"/>
      <c r="AI9" s="41"/>
    </row>
    <row r="10" spans="1:33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5130.699999999997</v>
      </c>
    </row>
    <row r="11" spans="1:33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956.5999999999935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10082.599999999999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10082.599999999999</v>
      </c>
    </row>
    <row r="33" spans="1:33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</row>
    <row r="34" spans="1:33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.7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99480.4</v>
      </c>
    </row>
    <row r="95" spans="1:33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75338.00000000001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1" sqref="A91:IV9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.7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69" sqref="AG69:AG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138181.11000000002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4911.299999999999</v>
      </c>
      <c r="AH10" s="133"/>
    </row>
    <row r="11" spans="1:34" ht="15.7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33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1112.2799999999947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34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135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.7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33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33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1461.49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370.2200000000001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3988.71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746.7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135.99999999999955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>
        <f>AG72+AG69+AG76</f>
        <v>2837.7599999999998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138181.11000000002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112391.27000000006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77" sqref="L7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35038.4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43587.30000000001</v>
      </c>
      <c r="AF7" s="54"/>
      <c r="AG7" s="40"/>
    </row>
    <row r="8" spans="1:55" ht="18" customHeight="1">
      <c r="A8" s="47" t="s">
        <v>30</v>
      </c>
      <c r="B8" s="33">
        <f>SUM(E8:AB8)</f>
        <v>7232.1</v>
      </c>
      <c r="C8" s="103">
        <v>157976.37000000008</v>
      </c>
      <c r="D8" s="59">
        <v>12815.7</v>
      </c>
      <c r="E8" s="60">
        <v>3929.8</v>
      </c>
      <c r="F8" s="61">
        <v>3302.3</v>
      </c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164872.37000000008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218707.39000000004</v>
      </c>
      <c r="C9" s="104">
        <f aca="true" t="shared" si="0" ref="C9:AD9">C10+C15+C24+C33+C47+C52+C54+C61+C62+C71+C72+C88+C76+C81+C83+C82+C69+C89+C90+C91+C70+C40+C92</f>
        <v>138574.01</v>
      </c>
      <c r="D9" s="68">
        <f t="shared" si="0"/>
        <v>4329</v>
      </c>
      <c r="E9" s="68">
        <f t="shared" si="0"/>
        <v>3929.8</v>
      </c>
      <c r="F9" s="68">
        <f t="shared" si="0"/>
        <v>8565.899999999998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16824.699999999997</v>
      </c>
      <c r="AG9" s="69">
        <f>AG10+AG15+AG24+AG33+AG47+AG52+AG54+AG61+AG62+AG71+AG72+AG76+AG88+AG81+AG83+AG82+AG69+AG89+AG91+AG90+AG70+AG40+AG92</f>
        <v>340456.7</v>
      </c>
      <c r="AH9" s="41"/>
      <c r="AI9" s="41"/>
    </row>
    <row r="10" spans="1:34" ht="15.75">
      <c r="A10" s="4" t="s">
        <v>4</v>
      </c>
      <c r="B10" s="72">
        <v>20114.7</v>
      </c>
      <c r="C10" s="72">
        <f>4911.3-21.9</f>
        <v>4889.400000000001</v>
      </c>
      <c r="D10" s="67">
        <v>153</v>
      </c>
      <c r="E10" s="67">
        <v>196.5</v>
      </c>
      <c r="F10" s="67">
        <v>207.7</v>
      </c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557.2</v>
      </c>
      <c r="AG10" s="72">
        <f>B10+C10-AF10</f>
        <v>24446.9</v>
      </c>
      <c r="AH10" s="133"/>
    </row>
    <row r="11" spans="1:34" ht="15.75">
      <c r="A11" s="3" t="s">
        <v>5</v>
      </c>
      <c r="B11" s="72">
        <v>17567.8</v>
      </c>
      <c r="C11" s="72">
        <f>3568.72-0.3</f>
        <v>3568.4199999999996</v>
      </c>
      <c r="D11" s="67">
        <v>153</v>
      </c>
      <c r="E11" s="67"/>
      <c r="F11" s="67">
        <v>183</v>
      </c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336</v>
      </c>
      <c r="AG11" s="72">
        <f>B11+C11-AF11</f>
        <v>20800.219999999998</v>
      </c>
      <c r="AH11" s="133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</v>
      </c>
      <c r="AG12" s="72">
        <f>B12+C12-AF12</f>
        <v>307.49999999999983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2448.7000000000016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200.2</v>
      </c>
      <c r="AG14" s="72">
        <f>AG10-AG11-AG12-AG13</f>
        <v>3339.180000000004</v>
      </c>
      <c r="AH14" s="133"/>
    </row>
    <row r="15" spans="1:35" ht="15" customHeight="1">
      <c r="A15" s="4" t="s">
        <v>6</v>
      </c>
      <c r="B15" s="72">
        <v>112819.9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4004.2</v>
      </c>
      <c r="AG15" s="72">
        <f aca="true" t="shared" si="3" ref="AG15:AG31">B15+C15-AF15</f>
        <v>133904.59999999998</v>
      </c>
      <c r="AH15" s="133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3644</v>
      </c>
      <c r="AG16" s="115">
        <f t="shared" si="3"/>
        <v>48538.4</v>
      </c>
      <c r="AH16" s="134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3855.9</v>
      </c>
      <c r="AG17" s="72">
        <f t="shared" si="3"/>
        <v>109635.9</v>
      </c>
      <c r="AH17" s="135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33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69.8</v>
      </c>
      <c r="AG19" s="72">
        <f t="shared" si="3"/>
        <v>9524.400000000001</v>
      </c>
      <c r="AH19" s="133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12.799999999999999</v>
      </c>
      <c r="AG20" s="72">
        <f t="shared" si="3"/>
        <v>2940.3999999999996</v>
      </c>
      <c r="AH20" s="133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1207.1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3993.6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65.69999999999973</v>
      </c>
      <c r="AG23" s="72">
        <f t="shared" si="3"/>
        <v>10583.900000000003</v>
      </c>
    </row>
    <row r="24" spans="1:35" ht="15" customHeight="1">
      <c r="A24" s="4" t="s">
        <v>7</v>
      </c>
      <c r="B24" s="72">
        <v>35291.1</v>
      </c>
      <c r="C24" s="72">
        <f>9600.09999999999-0.4</f>
        <v>9599.69999999999</v>
      </c>
      <c r="D24" s="67"/>
      <c r="E24" s="67">
        <v>348.3</v>
      </c>
      <c r="F24" s="67">
        <v>28.9</v>
      </c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377.2</v>
      </c>
      <c r="AG24" s="72">
        <f t="shared" si="3"/>
        <v>44513.59999999999</v>
      </c>
      <c r="AI24" s="86"/>
    </row>
    <row r="25" spans="1:35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>
        <v>28.9</v>
      </c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28.9</v>
      </c>
      <c r="AG25" s="115">
        <f t="shared" si="3"/>
        <v>24307.400000000005</v>
      </c>
      <c r="AH25" s="57"/>
      <c r="AI25" s="136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28.9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377.2</v>
      </c>
      <c r="AG32" s="72">
        <f>AG24</f>
        <v>44513.59999999999</v>
      </c>
    </row>
    <row r="33" spans="1:33" ht="15" customHeight="1">
      <c r="A33" s="4" t="s">
        <v>8</v>
      </c>
      <c r="B33" s="72">
        <v>2279.99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2362.39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334.2</v>
      </c>
    </row>
    <row r="35" spans="1:33" ht="15.7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111.18999999999983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1219.7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1094.6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55.59999999999998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45.70000000000016</v>
      </c>
    </row>
    <row r="47" spans="1:33" ht="17.25" customHeight="1">
      <c r="A47" s="4" t="s">
        <v>43</v>
      </c>
      <c r="B47" s="70">
        <v>2405</v>
      </c>
      <c r="C47" s="72">
        <f>1461.49+9.3</f>
        <v>1470.79</v>
      </c>
      <c r="D47" s="67"/>
      <c r="E47" s="79">
        <v>102.5</v>
      </c>
      <c r="F47" s="79">
        <v>14.5</v>
      </c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117</v>
      </c>
      <c r="AG47" s="72">
        <f>B47+C47-AF47</f>
        <v>3758.79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109.5</v>
      </c>
    </row>
    <row r="49" spans="1:33" ht="15.75">
      <c r="A49" s="3" t="s">
        <v>16</v>
      </c>
      <c r="B49" s="72">
        <v>2171.5</v>
      </c>
      <c r="C49" s="72">
        <f>1018.07-93.6</f>
        <v>924.47</v>
      </c>
      <c r="D49" s="67"/>
      <c r="E49" s="67">
        <v>61.9</v>
      </c>
      <c r="F49" s="67">
        <v>1.8</v>
      </c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63.699999999999996</v>
      </c>
      <c r="AG49" s="72">
        <f>B49+C49-AF49</f>
        <v>3032.2700000000004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53.3</v>
      </c>
      <c r="AG51" s="72">
        <f>AG47-AG49-AG48</f>
        <v>617.0199999999995</v>
      </c>
    </row>
    <row r="52" spans="1:33" ht="15" customHeight="1">
      <c r="A52" s="4" t="s">
        <v>0</v>
      </c>
      <c r="B52" s="72">
        <f>4446.9-312.7</f>
        <v>4134.2</v>
      </c>
      <c r="C52" s="72">
        <f>3988.71+519.4</f>
        <v>4508.11</v>
      </c>
      <c r="D52" s="67"/>
      <c r="E52" s="67">
        <v>633.2</v>
      </c>
      <c r="F52" s="67">
        <v>5.5</v>
      </c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638.7</v>
      </c>
      <c r="AG52" s="72">
        <f aca="true" t="shared" si="11" ref="AG52:AG59">B52+C52-AF52</f>
        <v>8003.61</v>
      </c>
    </row>
    <row r="53" spans="1:33" ht="15" customHeight="1">
      <c r="A53" s="3" t="s">
        <v>2</v>
      </c>
      <c r="B53" s="72">
        <v>797.5</v>
      </c>
      <c r="C53" s="72">
        <f>817.1-1.9</f>
        <v>815.2</v>
      </c>
      <c r="D53" s="67"/>
      <c r="E53" s="67">
        <v>597.9</v>
      </c>
      <c r="F53" s="67">
        <v>5.5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603.4</v>
      </c>
      <c r="AG53" s="72">
        <f t="shared" si="11"/>
        <v>1009.3000000000001</v>
      </c>
    </row>
    <row r="54" spans="1:34" ht="15" customHeight="1">
      <c r="A54" s="4" t="s">
        <v>9</v>
      </c>
      <c r="B54" s="111">
        <v>1884.6</v>
      </c>
      <c r="C54" s="72">
        <v>1321.5500000000006</v>
      </c>
      <c r="D54" s="67"/>
      <c r="E54" s="67">
        <v>223.2</v>
      </c>
      <c r="F54" s="67">
        <v>75.2</v>
      </c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298.4</v>
      </c>
      <c r="AG54" s="72">
        <f t="shared" si="11"/>
        <v>2907.7500000000005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1367.5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.75">
      <c r="A57" s="3" t="s">
        <v>2</v>
      </c>
      <c r="B57" s="70">
        <v>20.5</v>
      </c>
      <c r="C57" s="72">
        <v>62.500000000000114</v>
      </c>
      <c r="D57" s="67"/>
      <c r="E57" s="67">
        <v>8.4</v>
      </c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8.4</v>
      </c>
      <c r="AG57" s="72">
        <f t="shared" si="11"/>
        <v>74.60000000000011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1063.0500000000006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290</v>
      </c>
      <c r="AG60" s="72">
        <f>AG54-AG55-AG57-AG59-AG56-AG58</f>
        <v>1465.6500000000003</v>
      </c>
    </row>
    <row r="61" spans="1:33" ht="15" customHeight="1">
      <c r="A61" s="4" t="s">
        <v>10</v>
      </c>
      <c r="B61" s="72">
        <v>104</v>
      </c>
      <c r="C61" s="72">
        <f>746.7-181.7</f>
        <v>565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669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5004.6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3242.9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113.7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130.3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1407.7000000000003</v>
      </c>
    </row>
    <row r="69" spans="1:33" ht="31.5">
      <c r="A69" s="4" t="s">
        <v>45</v>
      </c>
      <c r="B69" s="72">
        <v>3329.6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1416</v>
      </c>
      <c r="AG69" s="130">
        <f aca="true" t="shared" si="16" ref="AG69:AG92">B69+C69-AF69</f>
        <v>1972.7000000000003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1083.6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</f>
        <v>1323.2</v>
      </c>
      <c r="C72" s="72">
        <f>2282.1-17.7+34.7+0.4</f>
        <v>2299.5</v>
      </c>
      <c r="D72" s="67"/>
      <c r="E72" s="67">
        <v>76.6</v>
      </c>
      <c r="F72" s="67">
        <v>110.8</v>
      </c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187.39999999999998</v>
      </c>
      <c r="AG72" s="130">
        <f t="shared" si="16"/>
        <v>3435.2999999999997</v>
      </c>
      <c r="AH72" s="86">
        <f>AG72+AG69+AG76</f>
        <v>6074.56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v>22.6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46.4</v>
      </c>
    </row>
    <row r="76" spans="1:35" s="11" customFormat="1" ht="15.75">
      <c r="A76" s="12" t="s">
        <v>48</v>
      </c>
      <c r="B76" s="72">
        <f>180.2</f>
        <v>180.2</v>
      </c>
      <c r="C76" s="72">
        <f>496.56+0.2</f>
        <v>496.76</v>
      </c>
      <c r="D76" s="67"/>
      <c r="E76" s="79"/>
      <c r="F76" s="79">
        <v>10.4</v>
      </c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10.4</v>
      </c>
      <c r="AG76" s="130">
        <f t="shared" si="16"/>
        <v>666.5600000000001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146.79999999999998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11.100000000000001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11.600000000000001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43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527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</f>
        <v>4338.5</v>
      </c>
      <c r="C89" s="72">
        <v>3379.5999999999995</v>
      </c>
      <c r="D89" s="67"/>
      <c r="E89" s="67">
        <v>39.1</v>
      </c>
      <c r="F89" s="67">
        <f>1691.8+858.6</f>
        <v>2550.4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2589.5</v>
      </c>
      <c r="AG89" s="72">
        <f t="shared" si="16"/>
        <v>5128.599999999999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</f>
        <v>20869.7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6628.7</v>
      </c>
      <c r="AG92" s="72">
        <f t="shared" si="16"/>
        <v>97199.70000000001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218707.39000000004</v>
      </c>
      <c r="C94" s="132">
        <f t="shared" si="17"/>
        <v>138574.01</v>
      </c>
      <c r="D94" s="83">
        <f t="shared" si="17"/>
        <v>4329</v>
      </c>
      <c r="E94" s="83">
        <f t="shared" si="17"/>
        <v>3929.7999999999997</v>
      </c>
      <c r="F94" s="83">
        <f t="shared" si="17"/>
        <v>8565.899999999998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16824.699999999997</v>
      </c>
      <c r="AG94" s="84">
        <f>AG10+AG15+AG24+AG33+AG47+AG52+AG54+AG61+AG62+AG69+AG71+AG72+AG76+AG81+AG82+AG83+AG88+AG89+AG90+AG91+AG70+AG40+AG92</f>
        <v>340456.7</v>
      </c>
    </row>
    <row r="95" spans="1:33" ht="15.75">
      <c r="A95" s="3" t="s">
        <v>5</v>
      </c>
      <c r="B95" s="22">
        <f>B11+B17+B26+B34+B55+B63+B73+B41+B77+B48</f>
        <v>126109.8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4191.9</v>
      </c>
      <c r="AG95" s="71">
        <f>B95+C95-AF95</f>
        <v>136731.62000000002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3131.0999999999995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707.6</v>
      </c>
      <c r="AG96" s="71">
        <f>B96+C96-AF96</f>
        <v>4955.399999999999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69.8</v>
      </c>
      <c r="AG98" s="71">
        <f>B98+C98-AF98</f>
        <v>9924.300000000001</v>
      </c>
    </row>
    <row r="99" spans="1:33" ht="15.75">
      <c r="A99" s="3" t="s">
        <v>16</v>
      </c>
      <c r="B99" s="22">
        <f aca="true" t="shared" si="22" ref="B99:X99">B21+B30+B49+B37+B58+B13+B75+B67</f>
        <v>4902.6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70.7</v>
      </c>
      <c r="AG99" s="71">
        <f>B99+C99-AF99</f>
        <v>6028.870000000001</v>
      </c>
    </row>
    <row r="100" spans="1:33" ht="12.75">
      <c r="A100" s="1" t="s">
        <v>35</v>
      </c>
      <c r="B100" s="2">
        <f aca="true" t="shared" si="24" ref="B100:AD100">B94-B95-B96-B97-B98-B99</f>
        <v>81690.79000000004</v>
      </c>
      <c r="C100" s="20">
        <f t="shared" si="24"/>
        <v>112896.72</v>
      </c>
      <c r="D100" s="85">
        <f t="shared" si="24"/>
        <v>4176</v>
      </c>
      <c r="E100" s="85">
        <f t="shared" si="24"/>
        <v>3089.5999999999995</v>
      </c>
      <c r="F100" s="85">
        <f t="shared" si="24"/>
        <v>4519.099999999998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11784.699999999997</v>
      </c>
      <c r="AG100" s="85">
        <f>AG94-AG95-AG96-AG97-AG98-AG99</f>
        <v>182802.81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2018-06-06T05:02:57Z</dcterms:modified>
  <cp:category/>
  <cp:version/>
  <cp:contentType/>
  <cp:contentStatus/>
</cp:coreProperties>
</file>